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0.1.14.2\Compartido\DGIyPE\CIEyG\Estadistica\1_Demografia_Sociedad\1.1_Poblacion\1.1.9_Registro_Civil\"/>
    </mc:Choice>
  </mc:AlternateContent>
  <xr:revisionPtr revIDLastSave="0" documentId="13_ncr:1_{05CF991B-7B54-4BB6-9426-1685D35E1F47}" xr6:coauthVersionLast="47" xr6:coauthVersionMax="47" xr10:uidLastSave="{00000000-0000-0000-0000-000000000000}"/>
  <bookViews>
    <workbookView xWindow="-15480" yWindow="-120" windowWidth="15600" windowHeight="11160" xr2:uid="{00000000-000D-0000-FFFF-FFFF00000000}"/>
  </bookViews>
  <sheets>
    <sheet name="Metadato" sheetId="2" r:id="rId1"/>
    <sheet name="Matrimonios-divorcio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F22" i="1"/>
  <c r="F21" i="1"/>
  <c r="H21" i="1"/>
  <c r="I21" i="1"/>
  <c r="J21" i="1"/>
  <c r="J19" i="1" l="1"/>
  <c r="J20" i="1"/>
  <c r="I20" i="1"/>
  <c r="I19" i="1"/>
  <c r="I18" i="1"/>
  <c r="F18" i="1"/>
  <c r="F19" i="1"/>
  <c r="F20" i="1"/>
  <c r="H20" i="1"/>
  <c r="E20" i="1"/>
  <c r="J17" i="1" l="1"/>
  <c r="H19" i="1"/>
  <c r="E19" i="1"/>
  <c r="J18" i="1"/>
  <c r="H18" i="1"/>
  <c r="E18" i="1"/>
  <c r="I16" i="1" l="1"/>
  <c r="H17" i="1"/>
  <c r="H16" i="1"/>
  <c r="F16" i="1"/>
  <c r="E17" i="1"/>
  <c r="E16" i="1"/>
  <c r="H2" i="1"/>
  <c r="E15" i="1"/>
  <c r="J15" i="1"/>
  <c r="I15" i="1"/>
  <c r="H15" i="1"/>
  <c r="F15" i="1"/>
  <c r="J14" i="1"/>
  <c r="I14" i="1"/>
  <c r="H14" i="1"/>
  <c r="F14" i="1"/>
  <c r="E14" i="1"/>
  <c r="J13" i="1"/>
  <c r="I13" i="1"/>
  <c r="H13" i="1"/>
  <c r="F13" i="1"/>
  <c r="E13" i="1"/>
  <c r="J12" i="1"/>
  <c r="I12" i="1"/>
  <c r="H12" i="1"/>
  <c r="F12" i="1"/>
  <c r="E12" i="1"/>
  <c r="J11" i="1"/>
  <c r="I11" i="1"/>
  <c r="H11" i="1"/>
  <c r="F11" i="1"/>
  <c r="E11" i="1"/>
  <c r="J10" i="1"/>
  <c r="I10" i="1"/>
  <c r="H10" i="1"/>
  <c r="F10" i="1"/>
  <c r="E10" i="1"/>
  <c r="J9" i="1"/>
  <c r="I9" i="1"/>
  <c r="H9" i="1"/>
  <c r="F9" i="1"/>
  <c r="E9" i="1"/>
  <c r="J8" i="1"/>
  <c r="I8" i="1"/>
  <c r="H8" i="1"/>
  <c r="F8" i="1"/>
  <c r="E8" i="1"/>
  <c r="J7" i="1"/>
  <c r="I7" i="1"/>
  <c r="H7" i="1"/>
  <c r="F7" i="1"/>
  <c r="E7" i="1"/>
  <c r="J6" i="1"/>
  <c r="I6" i="1"/>
  <c r="H6" i="1"/>
  <c r="F6" i="1"/>
  <c r="E6" i="1"/>
  <c r="J5" i="1"/>
  <c r="I5" i="1"/>
  <c r="H5" i="1"/>
  <c r="F5" i="1"/>
  <c r="E5" i="1"/>
  <c r="J4" i="1"/>
  <c r="I4" i="1"/>
  <c r="H4" i="1"/>
  <c r="F4" i="1"/>
  <c r="E4" i="1"/>
  <c r="J3" i="1"/>
  <c r="I3" i="1"/>
  <c r="H3" i="1"/>
  <c r="F3" i="1"/>
  <c r="E3" i="1"/>
  <c r="J2" i="1"/>
  <c r="I2" i="1"/>
  <c r="F2" i="1"/>
  <c r="E2" i="1"/>
</calcChain>
</file>

<file path=xl/sharedStrings.xml><?xml version="1.0" encoding="utf-8"?>
<sst xmlns="http://schemas.openxmlformats.org/spreadsheetml/2006/main" count="78" uniqueCount="38">
  <si>
    <t>Divorcios por cada 100 Matrimonios</t>
  </si>
  <si>
    <t>Nombre del indicador</t>
  </si>
  <si>
    <t>Unidad de medida</t>
  </si>
  <si>
    <t>Frecuencia de actualización</t>
  </si>
  <si>
    <t>Mensual</t>
  </si>
  <si>
    <t>Fuente</t>
  </si>
  <si>
    <t>Cobertura temporal</t>
  </si>
  <si>
    <t>Cobertura geográfica</t>
  </si>
  <si>
    <t>Estatal</t>
  </si>
  <si>
    <t>Fecha de actualización</t>
  </si>
  <si>
    <t>Proxima actualización</t>
  </si>
  <si>
    <t>CVE_ENT</t>
  </si>
  <si>
    <t>01</t>
  </si>
  <si>
    <t>Aguascalientes</t>
  </si>
  <si>
    <t>Año</t>
  </si>
  <si>
    <t xml:space="preserve">M_Total </t>
  </si>
  <si>
    <t>M_Promedio 
diario</t>
  </si>
  <si>
    <t>M_Promedio Mensual</t>
  </si>
  <si>
    <t>D_Total</t>
  </si>
  <si>
    <t>D_Promedio 
diario</t>
  </si>
  <si>
    <t>D_Promedio Mensual</t>
  </si>
  <si>
    <t>M_ Matrimonios</t>
  </si>
  <si>
    <t>D_ Divorcios</t>
  </si>
  <si>
    <t xml:space="preserve">2025-Enero </t>
  </si>
  <si>
    <t>Nota</t>
  </si>
  <si>
    <t>2025-Febrero</t>
  </si>
  <si>
    <t>2025-Marzo</t>
  </si>
  <si>
    <t>Registro civil, matrimonios y divorcios</t>
  </si>
  <si>
    <t>Número</t>
  </si>
  <si>
    <t>Secretaría General de Gobierno (SEGGOB). Dirección General de Registro Civil.</t>
  </si>
  <si>
    <t>2025-Abril</t>
  </si>
  <si>
    <t>2025-Mayo</t>
  </si>
  <si>
    <t>Julio 2025</t>
  </si>
  <si>
    <t>2025-Junio</t>
  </si>
  <si>
    <t>ENT_FED</t>
  </si>
  <si>
    <t>Agosto 2025</t>
  </si>
  <si>
    <t>2010 - JUN 2025</t>
  </si>
  <si>
    <t>Número de matrimonios y divorcios registrados ante el Registro civil en el Estado de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</si>
</sst>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1" fillId="0" borderId="0"/>
    <xf numFmtId="0" fontId="4" fillId="0" borderId="0" applyNumberForma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3" fillId="0" borderId="0"/>
  </cellStyleXfs>
  <cellXfs count="34">
    <xf numFmtId="0" fontId="0" fillId="0" borderId="0" xfId="0"/>
    <xf numFmtId="0" fontId="1" fillId="2" borderId="0" xfId="0" applyFont="1" applyFill="1"/>
    <xf numFmtId="0" fontId="1" fillId="2" borderId="0" xfId="1" applyFont="1" applyFill="1"/>
    <xf numFmtId="0" fontId="1" fillId="2" borderId="0" xfId="2" applyFont="1" applyFill="1" applyAlignment="1">
      <alignment horizontal="center" vertical="center"/>
    </xf>
    <xf numFmtId="164" fontId="1" fillId="2" borderId="0" xfId="2" applyNumberFormat="1" applyFont="1" applyFill="1"/>
    <xf numFmtId="164" fontId="1" fillId="2" borderId="0" xfId="2" applyNumberFormat="1" applyFont="1" applyFill="1" applyAlignment="1">
      <alignment horizontal="center" vertical="center"/>
    </xf>
    <xf numFmtId="0" fontId="2" fillId="2" borderId="0" xfId="0" applyFont="1" applyFill="1"/>
    <xf numFmtId="0" fontId="0" fillId="2" borderId="0" xfId="0" applyFont="1" applyFill="1"/>
    <xf numFmtId="0" fontId="5" fillId="2" borderId="1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0" fontId="0" fillId="2" borderId="1" xfId="0" applyFont="1" applyFill="1" applyBorder="1"/>
    <xf numFmtId="0" fontId="0" fillId="0" borderId="0" xfId="0" applyFont="1" applyAlignment="1"/>
    <xf numFmtId="0" fontId="0" fillId="0" borderId="1" xfId="0" applyFont="1" applyBorder="1" applyAlignment="1"/>
    <xf numFmtId="0" fontId="2" fillId="2" borderId="1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center"/>
    </xf>
    <xf numFmtId="0" fontId="0" fillId="0" borderId="1" xfId="0" applyBorder="1" applyAlignment="1">
      <alignment vertical="center" wrapText="1"/>
    </xf>
    <xf numFmtId="0" fontId="1" fillId="2" borderId="0" xfId="4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vertical="center"/>
    </xf>
    <xf numFmtId="0" fontId="2" fillId="2" borderId="0" xfId="1" applyFont="1" applyFill="1"/>
    <xf numFmtId="3" fontId="1" fillId="2" borderId="1" xfId="2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vertical="center"/>
    </xf>
    <xf numFmtId="3" fontId="8" fillId="0" borderId="1" xfId="2" applyNumberFormat="1" applyFont="1" applyBorder="1" applyAlignment="1">
      <alignment horizontal="right" vertical="center"/>
    </xf>
    <xf numFmtId="0" fontId="1" fillId="2" borderId="1" xfId="1" applyFont="1" applyFill="1" applyBorder="1" applyAlignment="1">
      <alignment horizontal="right"/>
    </xf>
    <xf numFmtId="1" fontId="1" fillId="2" borderId="1" xfId="2" applyNumberFormat="1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left"/>
    </xf>
    <xf numFmtId="1" fontId="1" fillId="2" borderId="1" xfId="1" applyNumberFormat="1" applyFont="1" applyFill="1" applyBorder="1" applyAlignment="1">
      <alignment horizontal="right"/>
    </xf>
    <xf numFmtId="0" fontId="2" fillId="2" borderId="1" xfId="5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0" fontId="1" fillId="2" borderId="1" xfId="1" quotePrefix="1" applyFont="1" applyFill="1" applyBorder="1"/>
    <xf numFmtId="0" fontId="1" fillId="2" borderId="1" xfId="1" applyFont="1" applyFill="1" applyBorder="1"/>
    <xf numFmtId="1" fontId="1" fillId="2" borderId="1" xfId="1" applyNumberFormat="1" applyFont="1" applyFill="1" applyBorder="1"/>
    <xf numFmtId="0" fontId="0" fillId="2" borderId="2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</cellXfs>
  <cellStyles count="10">
    <cellStyle name="Hipervínculo" xfId="4" builtinId="8"/>
    <cellStyle name="Normal" xfId="0" builtinId="0"/>
    <cellStyle name="Normal 10 5" xfId="5" xr:uid="{5C37455A-3B01-463C-996B-30B3463D7456}"/>
    <cellStyle name="Normal 19" xfId="9" xr:uid="{5967781C-9FA4-4155-B47E-B198F36DA243}"/>
    <cellStyle name="Normal 3" xfId="2" xr:uid="{C5A1FA33-C1AA-4581-AC62-7DD32E3F72AF}"/>
    <cellStyle name="Normal 3 12" xfId="6" xr:uid="{A5595F1C-A6FD-4BDD-A0C1-032EE68C8667}"/>
    <cellStyle name="Normal 33" xfId="3" xr:uid="{16E73D16-CB7C-48F9-8010-D27B18E03D63}"/>
    <cellStyle name="Normal 4 13" xfId="1" xr:uid="{540B7004-3538-40F2-8B72-E0215F8EF624}"/>
    <cellStyle name="Normal 4 13 4" xfId="8" xr:uid="{A9E88DC3-FCF9-49E6-85F9-FE417DF03531}"/>
    <cellStyle name="Normal 6 8" xfId="7" xr:uid="{E11DAAE4-C01A-48E0-91F9-4E2E0E3FC6D6}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ACDC3-65AF-4B41-8FC4-A5906231C723}">
  <dimension ref="A1:D11"/>
  <sheetViews>
    <sheetView tabSelected="1" workbookViewId="0">
      <selection activeCell="B3" sqref="B3"/>
    </sheetView>
  </sheetViews>
  <sheetFormatPr baseColWidth="10" defaultColWidth="11.42578125" defaultRowHeight="15" x14ac:dyDescent="0.25"/>
  <cols>
    <col min="1" max="1" width="31.7109375" style="7" customWidth="1"/>
    <col min="2" max="2" width="90.42578125" style="7" customWidth="1"/>
    <col min="3" max="256" width="11.42578125" style="7"/>
    <col min="257" max="257" width="24.85546875" style="7" customWidth="1"/>
    <col min="258" max="258" width="122.42578125" style="7" customWidth="1"/>
    <col min="259" max="512" width="11.42578125" style="7"/>
    <col min="513" max="513" width="24.85546875" style="7" customWidth="1"/>
    <col min="514" max="514" width="122.42578125" style="7" customWidth="1"/>
    <col min="515" max="768" width="11.42578125" style="7"/>
    <col min="769" max="769" width="24.85546875" style="7" customWidth="1"/>
    <col min="770" max="770" width="122.42578125" style="7" customWidth="1"/>
    <col min="771" max="1024" width="11.42578125" style="7"/>
    <col min="1025" max="1025" width="24.85546875" style="7" customWidth="1"/>
    <col min="1026" max="1026" width="122.42578125" style="7" customWidth="1"/>
    <col min="1027" max="1280" width="11.42578125" style="7"/>
    <col min="1281" max="1281" width="24.85546875" style="7" customWidth="1"/>
    <col min="1282" max="1282" width="122.42578125" style="7" customWidth="1"/>
    <col min="1283" max="1536" width="11.42578125" style="7"/>
    <col min="1537" max="1537" width="24.85546875" style="7" customWidth="1"/>
    <col min="1538" max="1538" width="122.42578125" style="7" customWidth="1"/>
    <col min="1539" max="1792" width="11.42578125" style="7"/>
    <col min="1793" max="1793" width="24.85546875" style="7" customWidth="1"/>
    <col min="1794" max="1794" width="122.42578125" style="7" customWidth="1"/>
    <col min="1795" max="2048" width="11.42578125" style="7"/>
    <col min="2049" max="2049" width="24.85546875" style="7" customWidth="1"/>
    <col min="2050" max="2050" width="122.42578125" style="7" customWidth="1"/>
    <col min="2051" max="2304" width="11.42578125" style="7"/>
    <col min="2305" max="2305" width="24.85546875" style="7" customWidth="1"/>
    <col min="2306" max="2306" width="122.42578125" style="7" customWidth="1"/>
    <col min="2307" max="2560" width="11.42578125" style="7"/>
    <col min="2561" max="2561" width="24.85546875" style="7" customWidth="1"/>
    <col min="2562" max="2562" width="122.42578125" style="7" customWidth="1"/>
    <col min="2563" max="2816" width="11.42578125" style="7"/>
    <col min="2817" max="2817" width="24.85546875" style="7" customWidth="1"/>
    <col min="2818" max="2818" width="122.42578125" style="7" customWidth="1"/>
    <col min="2819" max="3072" width="11.42578125" style="7"/>
    <col min="3073" max="3073" width="24.85546875" style="7" customWidth="1"/>
    <col min="3074" max="3074" width="122.42578125" style="7" customWidth="1"/>
    <col min="3075" max="3328" width="11.42578125" style="7"/>
    <col min="3329" max="3329" width="24.85546875" style="7" customWidth="1"/>
    <col min="3330" max="3330" width="122.42578125" style="7" customWidth="1"/>
    <col min="3331" max="3584" width="11.42578125" style="7"/>
    <col min="3585" max="3585" width="24.85546875" style="7" customWidth="1"/>
    <col min="3586" max="3586" width="122.42578125" style="7" customWidth="1"/>
    <col min="3587" max="3840" width="11.42578125" style="7"/>
    <col min="3841" max="3841" width="24.85546875" style="7" customWidth="1"/>
    <col min="3842" max="3842" width="122.42578125" style="7" customWidth="1"/>
    <col min="3843" max="4096" width="11.42578125" style="7"/>
    <col min="4097" max="4097" width="24.85546875" style="7" customWidth="1"/>
    <col min="4098" max="4098" width="122.42578125" style="7" customWidth="1"/>
    <col min="4099" max="4352" width="11.42578125" style="7"/>
    <col min="4353" max="4353" width="24.85546875" style="7" customWidth="1"/>
    <col min="4354" max="4354" width="122.42578125" style="7" customWidth="1"/>
    <col min="4355" max="4608" width="11.42578125" style="7"/>
    <col min="4609" max="4609" width="24.85546875" style="7" customWidth="1"/>
    <col min="4610" max="4610" width="122.42578125" style="7" customWidth="1"/>
    <col min="4611" max="4864" width="11.42578125" style="7"/>
    <col min="4865" max="4865" width="24.85546875" style="7" customWidth="1"/>
    <col min="4866" max="4866" width="122.42578125" style="7" customWidth="1"/>
    <col min="4867" max="5120" width="11.42578125" style="7"/>
    <col min="5121" max="5121" width="24.85546875" style="7" customWidth="1"/>
    <col min="5122" max="5122" width="122.42578125" style="7" customWidth="1"/>
    <col min="5123" max="5376" width="11.42578125" style="7"/>
    <col min="5377" max="5377" width="24.85546875" style="7" customWidth="1"/>
    <col min="5378" max="5378" width="122.42578125" style="7" customWidth="1"/>
    <col min="5379" max="5632" width="11.42578125" style="7"/>
    <col min="5633" max="5633" width="24.85546875" style="7" customWidth="1"/>
    <col min="5634" max="5634" width="122.42578125" style="7" customWidth="1"/>
    <col min="5635" max="5888" width="11.42578125" style="7"/>
    <col min="5889" max="5889" width="24.85546875" style="7" customWidth="1"/>
    <col min="5890" max="5890" width="122.42578125" style="7" customWidth="1"/>
    <col min="5891" max="6144" width="11.42578125" style="7"/>
    <col min="6145" max="6145" width="24.85546875" style="7" customWidth="1"/>
    <col min="6146" max="6146" width="122.42578125" style="7" customWidth="1"/>
    <col min="6147" max="6400" width="11.42578125" style="7"/>
    <col min="6401" max="6401" width="24.85546875" style="7" customWidth="1"/>
    <col min="6402" max="6402" width="122.42578125" style="7" customWidth="1"/>
    <col min="6403" max="6656" width="11.42578125" style="7"/>
    <col min="6657" max="6657" width="24.85546875" style="7" customWidth="1"/>
    <col min="6658" max="6658" width="122.42578125" style="7" customWidth="1"/>
    <col min="6659" max="6912" width="11.42578125" style="7"/>
    <col min="6913" max="6913" width="24.85546875" style="7" customWidth="1"/>
    <col min="6914" max="6914" width="122.42578125" style="7" customWidth="1"/>
    <col min="6915" max="7168" width="11.42578125" style="7"/>
    <col min="7169" max="7169" width="24.85546875" style="7" customWidth="1"/>
    <col min="7170" max="7170" width="122.42578125" style="7" customWidth="1"/>
    <col min="7171" max="7424" width="11.42578125" style="7"/>
    <col min="7425" max="7425" width="24.85546875" style="7" customWidth="1"/>
    <col min="7426" max="7426" width="122.42578125" style="7" customWidth="1"/>
    <col min="7427" max="7680" width="11.42578125" style="7"/>
    <col min="7681" max="7681" width="24.85546875" style="7" customWidth="1"/>
    <col min="7682" max="7682" width="122.42578125" style="7" customWidth="1"/>
    <col min="7683" max="7936" width="11.42578125" style="7"/>
    <col min="7937" max="7937" width="24.85546875" style="7" customWidth="1"/>
    <col min="7938" max="7938" width="122.42578125" style="7" customWidth="1"/>
    <col min="7939" max="8192" width="11.42578125" style="7"/>
    <col min="8193" max="8193" width="24.85546875" style="7" customWidth="1"/>
    <col min="8194" max="8194" width="122.42578125" style="7" customWidth="1"/>
    <col min="8195" max="8448" width="11.42578125" style="7"/>
    <col min="8449" max="8449" width="24.85546875" style="7" customWidth="1"/>
    <col min="8450" max="8450" width="122.42578125" style="7" customWidth="1"/>
    <col min="8451" max="8704" width="11.42578125" style="7"/>
    <col min="8705" max="8705" width="24.85546875" style="7" customWidth="1"/>
    <col min="8706" max="8706" width="122.42578125" style="7" customWidth="1"/>
    <col min="8707" max="8960" width="11.42578125" style="7"/>
    <col min="8961" max="8961" width="24.85546875" style="7" customWidth="1"/>
    <col min="8962" max="8962" width="122.42578125" style="7" customWidth="1"/>
    <col min="8963" max="9216" width="11.42578125" style="7"/>
    <col min="9217" max="9217" width="24.85546875" style="7" customWidth="1"/>
    <col min="9218" max="9218" width="122.42578125" style="7" customWidth="1"/>
    <col min="9219" max="9472" width="11.42578125" style="7"/>
    <col min="9473" max="9473" width="24.85546875" style="7" customWidth="1"/>
    <col min="9474" max="9474" width="122.42578125" style="7" customWidth="1"/>
    <col min="9475" max="9728" width="11.42578125" style="7"/>
    <col min="9729" max="9729" width="24.85546875" style="7" customWidth="1"/>
    <col min="9730" max="9730" width="122.42578125" style="7" customWidth="1"/>
    <col min="9731" max="9984" width="11.42578125" style="7"/>
    <col min="9985" max="9985" width="24.85546875" style="7" customWidth="1"/>
    <col min="9986" max="9986" width="122.42578125" style="7" customWidth="1"/>
    <col min="9987" max="10240" width="11.42578125" style="7"/>
    <col min="10241" max="10241" width="24.85546875" style="7" customWidth="1"/>
    <col min="10242" max="10242" width="122.42578125" style="7" customWidth="1"/>
    <col min="10243" max="10496" width="11.42578125" style="7"/>
    <col min="10497" max="10497" width="24.85546875" style="7" customWidth="1"/>
    <col min="10498" max="10498" width="122.42578125" style="7" customWidth="1"/>
    <col min="10499" max="10752" width="11.42578125" style="7"/>
    <col min="10753" max="10753" width="24.85546875" style="7" customWidth="1"/>
    <col min="10754" max="10754" width="122.42578125" style="7" customWidth="1"/>
    <col min="10755" max="11008" width="11.42578125" style="7"/>
    <col min="11009" max="11009" width="24.85546875" style="7" customWidth="1"/>
    <col min="11010" max="11010" width="122.42578125" style="7" customWidth="1"/>
    <col min="11011" max="11264" width="11.42578125" style="7"/>
    <col min="11265" max="11265" width="24.85546875" style="7" customWidth="1"/>
    <col min="11266" max="11266" width="122.42578125" style="7" customWidth="1"/>
    <col min="11267" max="11520" width="11.42578125" style="7"/>
    <col min="11521" max="11521" width="24.85546875" style="7" customWidth="1"/>
    <col min="11522" max="11522" width="122.42578125" style="7" customWidth="1"/>
    <col min="11523" max="11776" width="11.42578125" style="7"/>
    <col min="11777" max="11777" width="24.85546875" style="7" customWidth="1"/>
    <col min="11778" max="11778" width="122.42578125" style="7" customWidth="1"/>
    <col min="11779" max="12032" width="11.42578125" style="7"/>
    <col min="12033" max="12033" width="24.85546875" style="7" customWidth="1"/>
    <col min="12034" max="12034" width="122.42578125" style="7" customWidth="1"/>
    <col min="12035" max="12288" width="11.42578125" style="7"/>
    <col min="12289" max="12289" width="24.85546875" style="7" customWidth="1"/>
    <col min="12290" max="12290" width="122.42578125" style="7" customWidth="1"/>
    <col min="12291" max="12544" width="11.42578125" style="7"/>
    <col min="12545" max="12545" width="24.85546875" style="7" customWidth="1"/>
    <col min="12546" max="12546" width="122.42578125" style="7" customWidth="1"/>
    <col min="12547" max="12800" width="11.42578125" style="7"/>
    <col min="12801" max="12801" width="24.85546875" style="7" customWidth="1"/>
    <col min="12802" max="12802" width="122.42578125" style="7" customWidth="1"/>
    <col min="12803" max="13056" width="11.42578125" style="7"/>
    <col min="13057" max="13057" width="24.85546875" style="7" customWidth="1"/>
    <col min="13058" max="13058" width="122.42578125" style="7" customWidth="1"/>
    <col min="13059" max="13312" width="11.42578125" style="7"/>
    <col min="13313" max="13313" width="24.85546875" style="7" customWidth="1"/>
    <col min="13314" max="13314" width="122.42578125" style="7" customWidth="1"/>
    <col min="13315" max="13568" width="11.42578125" style="7"/>
    <col min="13569" max="13569" width="24.85546875" style="7" customWidth="1"/>
    <col min="13570" max="13570" width="122.42578125" style="7" customWidth="1"/>
    <col min="13571" max="13824" width="11.42578125" style="7"/>
    <col min="13825" max="13825" width="24.85546875" style="7" customWidth="1"/>
    <col min="13826" max="13826" width="122.42578125" style="7" customWidth="1"/>
    <col min="13827" max="14080" width="11.42578125" style="7"/>
    <col min="14081" max="14081" width="24.85546875" style="7" customWidth="1"/>
    <col min="14082" max="14082" width="122.42578125" style="7" customWidth="1"/>
    <col min="14083" max="14336" width="11.42578125" style="7"/>
    <col min="14337" max="14337" width="24.85546875" style="7" customWidth="1"/>
    <col min="14338" max="14338" width="122.42578125" style="7" customWidth="1"/>
    <col min="14339" max="14592" width="11.42578125" style="7"/>
    <col min="14593" max="14593" width="24.85546875" style="7" customWidth="1"/>
    <col min="14594" max="14594" width="122.42578125" style="7" customWidth="1"/>
    <col min="14595" max="14848" width="11.42578125" style="7"/>
    <col min="14849" max="14849" width="24.85546875" style="7" customWidth="1"/>
    <col min="14850" max="14850" width="122.42578125" style="7" customWidth="1"/>
    <col min="14851" max="15104" width="11.42578125" style="7"/>
    <col min="15105" max="15105" width="24.85546875" style="7" customWidth="1"/>
    <col min="15106" max="15106" width="122.42578125" style="7" customWidth="1"/>
    <col min="15107" max="15360" width="11.42578125" style="7"/>
    <col min="15361" max="15361" width="24.85546875" style="7" customWidth="1"/>
    <col min="15362" max="15362" width="122.42578125" style="7" customWidth="1"/>
    <col min="15363" max="15616" width="11.42578125" style="7"/>
    <col min="15617" max="15617" width="24.85546875" style="7" customWidth="1"/>
    <col min="15618" max="15618" width="122.42578125" style="7" customWidth="1"/>
    <col min="15619" max="15872" width="11.42578125" style="7"/>
    <col min="15873" max="15873" width="24.85546875" style="7" customWidth="1"/>
    <col min="15874" max="15874" width="122.42578125" style="7" customWidth="1"/>
    <col min="15875" max="16128" width="11.42578125" style="7"/>
    <col min="16129" max="16129" width="24.85546875" style="7" customWidth="1"/>
    <col min="16130" max="16130" width="122.42578125" style="7" customWidth="1"/>
    <col min="16131" max="16384" width="11.42578125" style="7"/>
  </cols>
  <sheetData>
    <row r="1" spans="1:4" x14ac:dyDescent="0.25">
      <c r="A1" s="6" t="s">
        <v>27</v>
      </c>
    </row>
    <row r="2" spans="1:4" x14ac:dyDescent="0.25">
      <c r="A2" s="8" t="s">
        <v>1</v>
      </c>
      <c r="B2" s="8" t="s">
        <v>37</v>
      </c>
    </row>
    <row r="3" spans="1:4" x14ac:dyDescent="0.25">
      <c r="A3" s="8" t="s">
        <v>2</v>
      </c>
      <c r="B3" s="8" t="s">
        <v>28</v>
      </c>
    </row>
    <row r="4" spans="1:4" x14ac:dyDescent="0.25">
      <c r="A4" s="8" t="s">
        <v>3</v>
      </c>
      <c r="B4" s="8" t="s">
        <v>4</v>
      </c>
    </row>
    <row r="5" spans="1:4" x14ac:dyDescent="0.25">
      <c r="A5" s="8" t="s">
        <v>5</v>
      </c>
      <c r="B5" s="15" t="s">
        <v>29</v>
      </c>
    </row>
    <row r="6" spans="1:4" x14ac:dyDescent="0.25">
      <c r="A6" s="8" t="s">
        <v>6</v>
      </c>
      <c r="B6" s="12" t="s">
        <v>36</v>
      </c>
      <c r="C6" s="11"/>
      <c r="D6" s="11"/>
    </row>
    <row r="7" spans="1:4" x14ac:dyDescent="0.25">
      <c r="A7" s="8" t="s">
        <v>7</v>
      </c>
      <c r="B7" s="8" t="s">
        <v>8</v>
      </c>
    </row>
    <row r="8" spans="1:4" x14ac:dyDescent="0.25">
      <c r="A8" s="8" t="s">
        <v>9</v>
      </c>
      <c r="B8" s="9" t="s">
        <v>32</v>
      </c>
    </row>
    <row r="9" spans="1:4" x14ac:dyDescent="0.25">
      <c r="A9" s="10" t="s">
        <v>10</v>
      </c>
      <c r="B9" s="9" t="s">
        <v>35</v>
      </c>
    </row>
    <row r="10" spans="1:4" x14ac:dyDescent="0.25">
      <c r="A10" s="32" t="s">
        <v>24</v>
      </c>
      <c r="B10" s="9" t="s">
        <v>21</v>
      </c>
    </row>
    <row r="11" spans="1:4" x14ac:dyDescent="0.25">
      <c r="A11" s="33"/>
      <c r="B11" s="9" t="s">
        <v>22</v>
      </c>
    </row>
  </sheetData>
  <mergeCells count="1">
    <mergeCell ref="A10:A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workbookViewId="0">
      <selection activeCell="F24" sqref="F24"/>
    </sheetView>
  </sheetViews>
  <sheetFormatPr baseColWidth="10" defaultColWidth="11.42578125" defaultRowHeight="15" x14ac:dyDescent="0.25"/>
  <cols>
    <col min="1" max="1" width="11.42578125" style="2"/>
    <col min="2" max="2" width="23.28515625" style="2" customWidth="1"/>
    <col min="3" max="3" width="13.5703125" style="14" customWidth="1"/>
    <col min="4" max="4" width="13.5703125" style="2" customWidth="1"/>
    <col min="5" max="5" width="13.7109375" style="2" customWidth="1"/>
    <col min="6" max="6" width="15.28515625" style="2" customWidth="1"/>
    <col min="7" max="7" width="10.42578125" style="2" customWidth="1"/>
    <col min="8" max="9" width="14.5703125" style="2" customWidth="1"/>
    <col min="10" max="10" width="12.7109375" style="2" customWidth="1"/>
    <col min="11" max="16384" width="11.42578125" style="2"/>
  </cols>
  <sheetData>
    <row r="1" spans="1:10" ht="46.5" customHeight="1" x14ac:dyDescent="0.25">
      <c r="A1" s="26" t="s">
        <v>11</v>
      </c>
      <c r="B1" s="26" t="s">
        <v>34</v>
      </c>
      <c r="C1" s="27" t="s">
        <v>14</v>
      </c>
      <c r="D1" s="13" t="s">
        <v>15</v>
      </c>
      <c r="E1" s="13" t="s">
        <v>16</v>
      </c>
      <c r="F1" s="13" t="s">
        <v>17</v>
      </c>
      <c r="G1" s="13" t="s">
        <v>18</v>
      </c>
      <c r="H1" s="13" t="s">
        <v>19</v>
      </c>
      <c r="I1" s="13" t="s">
        <v>20</v>
      </c>
      <c r="J1" s="13" t="s">
        <v>0</v>
      </c>
    </row>
    <row r="2" spans="1:10" ht="18.75" customHeight="1" x14ac:dyDescent="0.25">
      <c r="A2" s="28" t="s">
        <v>12</v>
      </c>
      <c r="B2" s="17" t="s">
        <v>13</v>
      </c>
      <c r="C2" s="23">
        <v>2010</v>
      </c>
      <c r="D2" s="19">
        <v>6656</v>
      </c>
      <c r="E2" s="19">
        <f>D2/365</f>
        <v>18.235616438356164</v>
      </c>
      <c r="F2" s="19">
        <f t="shared" ref="F2:F13" si="0">D2/12</f>
        <v>554.66666666666663</v>
      </c>
      <c r="G2" s="19">
        <v>1233</v>
      </c>
      <c r="H2" s="19">
        <f>G2/365</f>
        <v>3.3780821917808219</v>
      </c>
      <c r="I2" s="19">
        <f>G2/12</f>
        <v>102.75</v>
      </c>
      <c r="J2" s="19">
        <f t="shared" ref="J2:J13" si="1">(G2/D2)*100</f>
        <v>18.524639423076923</v>
      </c>
    </row>
    <row r="3" spans="1:10" ht="18.75" customHeight="1" x14ac:dyDescent="0.25">
      <c r="A3" s="28" t="s">
        <v>12</v>
      </c>
      <c r="B3" s="17" t="s">
        <v>13</v>
      </c>
      <c r="C3" s="23">
        <v>2011</v>
      </c>
      <c r="D3" s="19">
        <v>6396</v>
      </c>
      <c r="E3" s="19">
        <f t="shared" ref="E3:E13" si="2">D3/365</f>
        <v>17.523287671232875</v>
      </c>
      <c r="F3" s="19">
        <f t="shared" si="0"/>
        <v>533</v>
      </c>
      <c r="G3" s="19">
        <v>1103</v>
      </c>
      <c r="H3" s="19">
        <f t="shared" ref="H3:H13" si="3">G3/365</f>
        <v>3.021917808219178</v>
      </c>
      <c r="I3" s="19">
        <f t="shared" ref="I3:I14" si="4">G3/12</f>
        <v>91.916666666666671</v>
      </c>
      <c r="J3" s="19">
        <f t="shared" si="1"/>
        <v>17.245153220762976</v>
      </c>
    </row>
    <row r="4" spans="1:10" ht="18.75" customHeight="1" x14ac:dyDescent="0.25">
      <c r="A4" s="28" t="s">
        <v>12</v>
      </c>
      <c r="B4" s="17" t="s">
        <v>13</v>
      </c>
      <c r="C4" s="23">
        <v>2012</v>
      </c>
      <c r="D4" s="19">
        <v>6211</v>
      </c>
      <c r="E4" s="19">
        <f t="shared" si="2"/>
        <v>17.016438356164382</v>
      </c>
      <c r="F4" s="19">
        <f t="shared" si="0"/>
        <v>517.58333333333337</v>
      </c>
      <c r="G4" s="19">
        <v>1185</v>
      </c>
      <c r="H4" s="19">
        <f t="shared" si="3"/>
        <v>3.2465753424657535</v>
      </c>
      <c r="I4" s="19">
        <f t="shared" si="4"/>
        <v>98.75</v>
      </c>
      <c r="J4" s="19">
        <f t="shared" si="1"/>
        <v>19.079053292545485</v>
      </c>
    </row>
    <row r="5" spans="1:10" ht="18.75" customHeight="1" x14ac:dyDescent="0.25">
      <c r="A5" s="28" t="s">
        <v>12</v>
      </c>
      <c r="B5" s="17" t="s">
        <v>13</v>
      </c>
      <c r="C5" s="23">
        <v>2013</v>
      </c>
      <c r="D5" s="19">
        <v>6370</v>
      </c>
      <c r="E5" s="19">
        <f t="shared" si="2"/>
        <v>17.452054794520549</v>
      </c>
      <c r="F5" s="19">
        <f t="shared" si="0"/>
        <v>530.83333333333337</v>
      </c>
      <c r="G5" s="19">
        <v>1212</v>
      </c>
      <c r="H5" s="19">
        <f t="shared" si="3"/>
        <v>3.3205479452054796</v>
      </c>
      <c r="I5" s="19">
        <f t="shared" si="4"/>
        <v>101</v>
      </c>
      <c r="J5" s="19">
        <f t="shared" si="1"/>
        <v>19.026687598116169</v>
      </c>
    </row>
    <row r="6" spans="1:10" ht="18.75" customHeight="1" x14ac:dyDescent="0.25">
      <c r="A6" s="28" t="s">
        <v>12</v>
      </c>
      <c r="B6" s="17" t="s">
        <v>13</v>
      </c>
      <c r="C6" s="23">
        <v>2014</v>
      </c>
      <c r="D6" s="19">
        <v>6790</v>
      </c>
      <c r="E6" s="19">
        <f t="shared" si="2"/>
        <v>18.602739726027398</v>
      </c>
      <c r="F6" s="19">
        <f t="shared" si="0"/>
        <v>565.83333333333337</v>
      </c>
      <c r="G6" s="19">
        <v>1243</v>
      </c>
      <c r="H6" s="19">
        <f t="shared" si="3"/>
        <v>3.4054794520547946</v>
      </c>
      <c r="I6" s="19">
        <f t="shared" si="4"/>
        <v>103.58333333333333</v>
      </c>
      <c r="J6" s="19">
        <f t="shared" si="1"/>
        <v>18.306332842415316</v>
      </c>
    </row>
    <row r="7" spans="1:10" ht="18.75" customHeight="1" x14ac:dyDescent="0.25">
      <c r="A7" s="28" t="s">
        <v>12</v>
      </c>
      <c r="B7" s="17" t="s">
        <v>13</v>
      </c>
      <c r="C7" s="23">
        <v>2015</v>
      </c>
      <c r="D7" s="19">
        <v>6893</v>
      </c>
      <c r="E7" s="19">
        <f t="shared" si="2"/>
        <v>18.884931506849316</v>
      </c>
      <c r="F7" s="19">
        <f t="shared" si="0"/>
        <v>574.41666666666663</v>
      </c>
      <c r="G7" s="19">
        <v>1554</v>
      </c>
      <c r="H7" s="19">
        <f t="shared" si="3"/>
        <v>4.2575342465753421</v>
      </c>
      <c r="I7" s="19">
        <f t="shared" si="4"/>
        <v>129.5</v>
      </c>
      <c r="J7" s="19">
        <f t="shared" si="1"/>
        <v>22.544610474394315</v>
      </c>
    </row>
    <row r="8" spans="1:10" ht="18.75" customHeight="1" x14ac:dyDescent="0.25">
      <c r="A8" s="28" t="s">
        <v>12</v>
      </c>
      <c r="B8" s="17" t="s">
        <v>13</v>
      </c>
      <c r="C8" s="23">
        <v>2016</v>
      </c>
      <c r="D8" s="19">
        <v>6679</v>
      </c>
      <c r="E8" s="19">
        <f t="shared" si="2"/>
        <v>18.298630136986301</v>
      </c>
      <c r="F8" s="19">
        <f t="shared" si="0"/>
        <v>556.58333333333337</v>
      </c>
      <c r="G8" s="19">
        <v>2465</v>
      </c>
      <c r="H8" s="19">
        <f t="shared" si="3"/>
        <v>6.7534246575342465</v>
      </c>
      <c r="I8" s="19">
        <f t="shared" si="4"/>
        <v>205.41666666666666</v>
      </c>
      <c r="J8" s="19">
        <f t="shared" si="1"/>
        <v>36.906722563257972</v>
      </c>
    </row>
    <row r="9" spans="1:10" ht="18.75" customHeight="1" x14ac:dyDescent="0.25">
      <c r="A9" s="28" t="s">
        <v>12</v>
      </c>
      <c r="B9" s="17" t="s">
        <v>13</v>
      </c>
      <c r="C9" s="23">
        <v>2017</v>
      </c>
      <c r="D9" s="19">
        <v>6618</v>
      </c>
      <c r="E9" s="19">
        <f t="shared" si="2"/>
        <v>18.13150684931507</v>
      </c>
      <c r="F9" s="19">
        <f t="shared" si="0"/>
        <v>551.5</v>
      </c>
      <c r="G9" s="19">
        <v>2672</v>
      </c>
      <c r="H9" s="19">
        <f t="shared" si="3"/>
        <v>7.3205479452054796</v>
      </c>
      <c r="I9" s="19">
        <f t="shared" si="4"/>
        <v>222.66666666666666</v>
      </c>
      <c r="J9" s="19">
        <f t="shared" si="1"/>
        <v>40.374735569658512</v>
      </c>
    </row>
    <row r="10" spans="1:10" ht="18.75" customHeight="1" x14ac:dyDescent="0.25">
      <c r="A10" s="28" t="s">
        <v>12</v>
      </c>
      <c r="B10" s="17" t="s">
        <v>13</v>
      </c>
      <c r="C10" s="23">
        <v>2018</v>
      </c>
      <c r="D10" s="19">
        <v>6608</v>
      </c>
      <c r="E10" s="19">
        <f t="shared" si="2"/>
        <v>18.104109589041094</v>
      </c>
      <c r="F10" s="19">
        <f t="shared" si="0"/>
        <v>550.66666666666663</v>
      </c>
      <c r="G10" s="19">
        <v>2839</v>
      </c>
      <c r="H10" s="19">
        <f t="shared" si="3"/>
        <v>7.7780821917808218</v>
      </c>
      <c r="I10" s="19">
        <f t="shared" si="4"/>
        <v>236.58333333333334</v>
      </c>
      <c r="J10" s="19">
        <f t="shared" si="1"/>
        <v>42.963075060532688</v>
      </c>
    </row>
    <row r="11" spans="1:10" ht="18.75" customHeight="1" x14ac:dyDescent="0.25">
      <c r="A11" s="28" t="s">
        <v>12</v>
      </c>
      <c r="B11" s="17" t="s">
        <v>13</v>
      </c>
      <c r="C11" s="23">
        <v>2019</v>
      </c>
      <c r="D11" s="19">
        <v>6925</v>
      </c>
      <c r="E11" s="19">
        <f t="shared" si="2"/>
        <v>18.972602739726028</v>
      </c>
      <c r="F11" s="19">
        <f t="shared" si="0"/>
        <v>577.08333333333337</v>
      </c>
      <c r="G11" s="19">
        <v>2824</v>
      </c>
      <c r="H11" s="19">
        <f t="shared" si="3"/>
        <v>7.7369863013698632</v>
      </c>
      <c r="I11" s="19">
        <f t="shared" si="4"/>
        <v>235.33333333333334</v>
      </c>
      <c r="J11" s="19">
        <f t="shared" si="1"/>
        <v>40.779783393501809</v>
      </c>
    </row>
    <row r="12" spans="1:10" ht="18.75" customHeight="1" x14ac:dyDescent="0.25">
      <c r="A12" s="28" t="s">
        <v>12</v>
      </c>
      <c r="B12" s="17" t="s">
        <v>13</v>
      </c>
      <c r="C12" s="23">
        <v>2020</v>
      </c>
      <c r="D12" s="19">
        <v>4789</v>
      </c>
      <c r="E12" s="19">
        <f t="shared" si="2"/>
        <v>13.12054794520548</v>
      </c>
      <c r="F12" s="19">
        <f t="shared" si="0"/>
        <v>399.08333333333331</v>
      </c>
      <c r="G12" s="19">
        <v>2192</v>
      </c>
      <c r="H12" s="19">
        <f t="shared" si="3"/>
        <v>6.0054794520547947</v>
      </c>
      <c r="I12" s="19">
        <f t="shared" si="4"/>
        <v>182.66666666666666</v>
      </c>
      <c r="J12" s="19">
        <f t="shared" si="1"/>
        <v>45.771559824598036</v>
      </c>
    </row>
    <row r="13" spans="1:10" ht="18.75" customHeight="1" x14ac:dyDescent="0.25">
      <c r="A13" s="28" t="s">
        <v>12</v>
      </c>
      <c r="B13" s="17" t="s">
        <v>13</v>
      </c>
      <c r="C13" s="23">
        <v>2021</v>
      </c>
      <c r="D13" s="19">
        <v>6793</v>
      </c>
      <c r="E13" s="19">
        <f t="shared" si="2"/>
        <v>18.610958904109587</v>
      </c>
      <c r="F13" s="19">
        <f t="shared" si="0"/>
        <v>566.08333333333337</v>
      </c>
      <c r="G13" s="19">
        <v>3070</v>
      </c>
      <c r="H13" s="19">
        <f t="shared" si="3"/>
        <v>8.4109589041095898</v>
      </c>
      <c r="I13" s="19">
        <f t="shared" si="4"/>
        <v>255.83333333333334</v>
      </c>
      <c r="J13" s="19">
        <f t="shared" si="1"/>
        <v>45.193581628146624</v>
      </c>
    </row>
    <row r="14" spans="1:10" ht="18.75" customHeight="1" x14ac:dyDescent="0.25">
      <c r="A14" s="28" t="s">
        <v>12</v>
      </c>
      <c r="B14" s="17" t="s">
        <v>13</v>
      </c>
      <c r="C14" s="23">
        <v>2022</v>
      </c>
      <c r="D14" s="19">
        <v>6527</v>
      </c>
      <c r="E14" s="19">
        <f>D14/365</f>
        <v>17.882191780821916</v>
      </c>
      <c r="F14" s="19">
        <f>D14/12</f>
        <v>543.91666666666663</v>
      </c>
      <c r="G14" s="19">
        <v>3000</v>
      </c>
      <c r="H14" s="19">
        <f>G14/365</f>
        <v>8.2191780821917817</v>
      </c>
      <c r="I14" s="19">
        <f t="shared" si="4"/>
        <v>250</v>
      </c>
      <c r="J14" s="19">
        <f>(G14/D14)*100</f>
        <v>45.962923241918183</v>
      </c>
    </row>
    <row r="15" spans="1:10" ht="18.75" customHeight="1" x14ac:dyDescent="0.25">
      <c r="A15" s="28" t="s">
        <v>12</v>
      </c>
      <c r="B15" s="17" t="s">
        <v>13</v>
      </c>
      <c r="C15" s="23">
        <v>2023</v>
      </c>
      <c r="D15" s="19">
        <v>6425</v>
      </c>
      <c r="E15" s="19">
        <f>D15/365</f>
        <v>17.602739726027398</v>
      </c>
      <c r="F15" s="19">
        <f>D15/12</f>
        <v>535.41666666666663</v>
      </c>
      <c r="G15" s="19">
        <v>2984</v>
      </c>
      <c r="H15" s="19">
        <f>G15/365</f>
        <v>8.1753424657534239</v>
      </c>
      <c r="I15" s="19">
        <f>G15/12</f>
        <v>248.66666666666666</v>
      </c>
      <c r="J15" s="19">
        <f>(G15/D15)*100</f>
        <v>46.443579766536963</v>
      </c>
    </row>
    <row r="16" spans="1:10" ht="18.75" customHeight="1" x14ac:dyDescent="0.25">
      <c r="A16" s="28" t="s">
        <v>12</v>
      </c>
      <c r="B16" s="17" t="s">
        <v>13</v>
      </c>
      <c r="C16" s="23">
        <v>2024</v>
      </c>
      <c r="D16" s="19">
        <v>6156</v>
      </c>
      <c r="E16" s="19">
        <f>D16/365</f>
        <v>16.865753424657534</v>
      </c>
      <c r="F16" s="19">
        <f>D16/12</f>
        <v>513</v>
      </c>
      <c r="G16" s="19">
        <v>2924</v>
      </c>
      <c r="H16" s="19">
        <f>G16/365</f>
        <v>8.0109589041095894</v>
      </c>
      <c r="I16" s="19">
        <f>G16/12</f>
        <v>243.66666666666666</v>
      </c>
      <c r="J16" s="19">
        <v>47.498375568551005</v>
      </c>
    </row>
    <row r="17" spans="1:10" s="18" customFormat="1" ht="18.75" customHeight="1" x14ac:dyDescent="0.25">
      <c r="A17" s="28" t="s">
        <v>12</v>
      </c>
      <c r="B17" s="20" t="s">
        <v>13</v>
      </c>
      <c r="C17" s="24" t="s">
        <v>23</v>
      </c>
      <c r="D17" s="21">
        <v>420</v>
      </c>
      <c r="E17" s="19">
        <f>D17/31</f>
        <v>13.548387096774194</v>
      </c>
      <c r="F17" s="22">
        <v>420</v>
      </c>
      <c r="G17" s="21">
        <v>249</v>
      </c>
      <c r="H17" s="25">
        <f>G17/31</f>
        <v>8.0322580645161299</v>
      </c>
      <c r="I17" s="21">
        <v>249</v>
      </c>
      <c r="J17" s="21">
        <f t="shared" ref="J17:J22" si="5">(G17/D17)*100</f>
        <v>59.285714285714285</v>
      </c>
    </row>
    <row r="18" spans="1:10" ht="18.75" customHeight="1" x14ac:dyDescent="0.25">
      <c r="A18" s="28" t="s">
        <v>12</v>
      </c>
      <c r="B18" s="20" t="s">
        <v>13</v>
      </c>
      <c r="C18" s="24" t="s">
        <v>25</v>
      </c>
      <c r="D18" s="21">
        <v>803</v>
      </c>
      <c r="E18" s="19">
        <f>D18/28</f>
        <v>28.678571428571427</v>
      </c>
      <c r="F18" s="25">
        <f>(D17+D18)/2</f>
        <v>611.5</v>
      </c>
      <c r="G18" s="21">
        <v>263</v>
      </c>
      <c r="H18" s="25">
        <f>G18/28</f>
        <v>9.3928571428571423</v>
      </c>
      <c r="I18" s="22">
        <f>(G17+G18)/2</f>
        <v>256</v>
      </c>
      <c r="J18" s="21">
        <f t="shared" si="5"/>
        <v>32.752179327521787</v>
      </c>
    </row>
    <row r="19" spans="1:10" ht="18.75" customHeight="1" x14ac:dyDescent="0.25">
      <c r="A19" s="28" t="s">
        <v>12</v>
      </c>
      <c r="B19" s="20" t="s">
        <v>13</v>
      </c>
      <c r="C19" s="24" t="s">
        <v>26</v>
      </c>
      <c r="D19" s="21">
        <v>510</v>
      </c>
      <c r="E19" s="19">
        <f>D19/31</f>
        <v>16.451612903225808</v>
      </c>
      <c r="F19" s="25">
        <f>(D18+D19+D17)/3</f>
        <v>577.66666666666663</v>
      </c>
      <c r="G19" s="21">
        <v>262</v>
      </c>
      <c r="H19" s="25">
        <f>G19/31</f>
        <v>8.4516129032258061</v>
      </c>
      <c r="I19" s="25">
        <f>(G18+G19+G17)/3</f>
        <v>258</v>
      </c>
      <c r="J19" s="21">
        <f t="shared" si="5"/>
        <v>51.372549019607838</v>
      </c>
    </row>
    <row r="20" spans="1:10" s="1" customFormat="1" ht="18.75" customHeight="1" x14ac:dyDescent="0.25">
      <c r="A20" s="28" t="s">
        <v>12</v>
      </c>
      <c r="B20" s="20" t="s">
        <v>13</v>
      </c>
      <c r="C20" s="24" t="s">
        <v>30</v>
      </c>
      <c r="D20" s="21">
        <v>454</v>
      </c>
      <c r="E20" s="19">
        <f>D20/30</f>
        <v>15.133333333333333</v>
      </c>
      <c r="F20" s="25">
        <f>(D19+D20+D18+D17)/4</f>
        <v>546.75</v>
      </c>
      <c r="G20" s="21">
        <v>206</v>
      </c>
      <c r="H20" s="25">
        <f>G20/30</f>
        <v>6.8666666666666663</v>
      </c>
      <c r="I20" s="25">
        <f>(G17+G19+G20+G18)/4</f>
        <v>245</v>
      </c>
      <c r="J20" s="21">
        <f t="shared" si="5"/>
        <v>45.374449339207047</v>
      </c>
    </row>
    <row r="21" spans="1:10" s="1" customFormat="1" x14ac:dyDescent="0.25">
      <c r="A21" s="28" t="s">
        <v>12</v>
      </c>
      <c r="B21" s="20" t="s">
        <v>13</v>
      </c>
      <c r="C21" s="24" t="s">
        <v>31</v>
      </c>
      <c r="D21" s="21">
        <v>503</v>
      </c>
      <c r="E21" s="19">
        <v>16</v>
      </c>
      <c r="F21" s="25">
        <f>(D20+D21+D19+D18+D17)/5</f>
        <v>538</v>
      </c>
      <c r="G21" s="21">
        <v>205</v>
      </c>
      <c r="H21" s="25">
        <f>G21/31</f>
        <v>6.612903225806452</v>
      </c>
      <c r="I21" s="25">
        <f>(G18+G20+G21+G19+G17)/5</f>
        <v>237</v>
      </c>
      <c r="J21" s="21">
        <f t="shared" si="5"/>
        <v>40.755467196819083</v>
      </c>
    </row>
    <row r="22" spans="1:10" x14ac:dyDescent="0.25">
      <c r="A22" s="29" t="s">
        <v>12</v>
      </c>
      <c r="B22" s="30" t="s">
        <v>13</v>
      </c>
      <c r="C22" s="24" t="s">
        <v>33</v>
      </c>
      <c r="D22" s="31">
        <v>423</v>
      </c>
      <c r="E22" s="31">
        <v>14</v>
      </c>
      <c r="F22" s="31">
        <f>SUM(D17:D22)/6</f>
        <v>518.83333333333337</v>
      </c>
      <c r="G22" s="31">
        <v>270</v>
      </c>
      <c r="H22" s="31">
        <v>9</v>
      </c>
      <c r="I22" s="31">
        <f>SUM(G17:G22)/6</f>
        <v>242.5</v>
      </c>
      <c r="J22" s="21">
        <f t="shared" si="5"/>
        <v>63.829787234042556</v>
      </c>
    </row>
    <row r="26" spans="1:10" x14ac:dyDescent="0.25">
      <c r="C26" s="16"/>
    </row>
    <row r="27" spans="1:10" x14ac:dyDescent="0.25">
      <c r="C27" s="3"/>
      <c r="D27" s="3"/>
      <c r="E27" s="3"/>
      <c r="F27" s="3"/>
      <c r="G27" s="4"/>
      <c r="H27" s="4"/>
    </row>
    <row r="28" spans="1:10" x14ac:dyDescent="0.25">
      <c r="C28" s="5"/>
      <c r="D28" s="5"/>
      <c r="E28" s="5"/>
      <c r="F28" s="5"/>
      <c r="G28" s="4"/>
      <c r="H28" s="4"/>
    </row>
    <row r="29" spans="1:10" x14ac:dyDescent="0.25">
      <c r="C29" s="5"/>
      <c r="D29" s="5"/>
      <c r="E29" s="5"/>
      <c r="F29" s="5"/>
      <c r="G29" s="4"/>
      <c r="H29" s="4"/>
    </row>
  </sheetData>
  <conditionalFormatting sqref="D17">
    <cfRule type="cellIs" dxfId="4" priority="15" operator="equal">
      <formula>0</formula>
    </cfRule>
  </conditionalFormatting>
  <conditionalFormatting sqref="J17">
    <cfRule type="dataBar" priority="13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{C1755F94-F5A4-40CA-BDC2-5AD9E2A60AFE}</x14:id>
        </ext>
      </extLst>
    </cfRule>
    <cfRule type="dataBar" priority="14">
      <dataBar>
        <cfvo type="min"/>
        <cfvo type="max"/>
        <color theme="3" tint="0.79998168889431442"/>
      </dataBar>
      <extLst>
        <ext xmlns:x14="http://schemas.microsoft.com/office/spreadsheetml/2009/9/main" uri="{B025F937-C7B1-47D3-B67F-A62EFF666E3E}">
          <x14:id>{850CD40F-5118-48A5-8A87-62A675B06FB9}</x14:id>
        </ext>
      </extLst>
    </cfRule>
  </conditionalFormatting>
  <conditionalFormatting sqref="D18">
    <cfRule type="cellIs" dxfId="3" priority="12" operator="equal">
      <formula>0</formula>
    </cfRule>
  </conditionalFormatting>
  <conditionalFormatting sqref="J18">
    <cfRule type="dataBar" priority="10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{0F9F97C6-F09C-4649-BFF6-4D506757CB73}</x14:id>
        </ext>
      </extLst>
    </cfRule>
    <cfRule type="dataBar" priority="11">
      <dataBar>
        <cfvo type="min"/>
        <cfvo type="max"/>
        <color theme="3" tint="0.79998168889431442"/>
      </dataBar>
      <extLst>
        <ext xmlns:x14="http://schemas.microsoft.com/office/spreadsheetml/2009/9/main" uri="{B025F937-C7B1-47D3-B67F-A62EFF666E3E}">
          <x14:id>{A6677DFC-8251-4E78-AFFE-C8F3330F0F60}</x14:id>
        </ext>
      </extLst>
    </cfRule>
  </conditionalFormatting>
  <conditionalFormatting sqref="D19">
    <cfRule type="cellIs" dxfId="2" priority="9" operator="equal">
      <formula>0</formula>
    </cfRule>
  </conditionalFormatting>
  <conditionalFormatting sqref="J19">
    <cfRule type="dataBar" priority="7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{59864C7C-0E38-449D-9931-0F6A57ECFC28}</x14:id>
        </ext>
      </extLst>
    </cfRule>
    <cfRule type="dataBar" priority="8">
      <dataBar>
        <cfvo type="min"/>
        <cfvo type="max"/>
        <color theme="3" tint="0.79998168889431442"/>
      </dataBar>
      <extLst>
        <ext xmlns:x14="http://schemas.microsoft.com/office/spreadsheetml/2009/9/main" uri="{B025F937-C7B1-47D3-B67F-A62EFF666E3E}">
          <x14:id>{7466C5FE-E9A3-4187-80DA-9F8CA1365602}</x14:id>
        </ext>
      </extLst>
    </cfRule>
  </conditionalFormatting>
  <conditionalFormatting sqref="D20">
    <cfRule type="cellIs" dxfId="1" priority="6" operator="equal">
      <formula>0</formula>
    </cfRule>
  </conditionalFormatting>
  <conditionalFormatting sqref="J20">
    <cfRule type="dataBar" priority="4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{50D671D6-8819-42B7-97EF-37D3379ACC60}</x14:id>
        </ext>
      </extLst>
    </cfRule>
    <cfRule type="dataBar" priority="5">
      <dataBar>
        <cfvo type="min"/>
        <cfvo type="max"/>
        <color theme="3" tint="0.79998168889431442"/>
      </dataBar>
      <extLst>
        <ext xmlns:x14="http://schemas.microsoft.com/office/spreadsheetml/2009/9/main" uri="{B025F937-C7B1-47D3-B67F-A62EFF666E3E}">
          <x14:id>{05B94A9C-E688-480A-A801-3B075EA56515}</x14:id>
        </ext>
      </extLst>
    </cfRule>
  </conditionalFormatting>
  <conditionalFormatting sqref="D21">
    <cfRule type="cellIs" dxfId="0" priority="3" operator="equal">
      <formula>0</formula>
    </cfRule>
  </conditionalFormatting>
  <conditionalFormatting sqref="J21:J22">
    <cfRule type="dataBar" priority="1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{F745E4F9-938F-4F31-A858-68CD0CF795EB}</x14:id>
        </ext>
      </extLst>
    </cfRule>
    <cfRule type="dataBar" priority="2">
      <dataBar>
        <cfvo type="min"/>
        <cfvo type="max"/>
        <color theme="3" tint="0.79998168889431442"/>
      </dataBar>
      <extLst>
        <ext xmlns:x14="http://schemas.microsoft.com/office/spreadsheetml/2009/9/main" uri="{B025F937-C7B1-47D3-B67F-A62EFF666E3E}">
          <x14:id>{E9ED7ADA-727F-443F-B22C-BCD3496E781A}</x14:id>
        </ext>
      </extLst>
    </cfRule>
  </conditionalFormatting>
  <pageMargins left="0.7" right="0.7" top="0.75" bottom="0.75" header="0.3" footer="0.3"/>
  <pageSetup paperSize="9" orientation="portrait" r:id="rId1"/>
  <ignoredErrors>
    <ignoredError sqref="E18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1755F94-F5A4-40CA-BDC2-5AD9E2A60A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50CD40F-5118-48A5-8A87-62A675B06FB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J17</xm:sqref>
        </x14:conditionalFormatting>
        <x14:conditionalFormatting xmlns:xm="http://schemas.microsoft.com/office/excel/2006/main">
          <x14:cfRule type="dataBar" id="{0F9F97C6-F09C-4649-BFF6-4D506757CB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6677DFC-8251-4E78-AFFE-C8F3330F0F6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J18</xm:sqref>
        </x14:conditionalFormatting>
        <x14:conditionalFormatting xmlns:xm="http://schemas.microsoft.com/office/excel/2006/main">
          <x14:cfRule type="dataBar" id="{59864C7C-0E38-449D-9931-0F6A57ECFC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466C5FE-E9A3-4187-80DA-9F8CA136560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J19</xm:sqref>
        </x14:conditionalFormatting>
        <x14:conditionalFormatting xmlns:xm="http://schemas.microsoft.com/office/excel/2006/main">
          <x14:cfRule type="dataBar" id="{50D671D6-8819-42B7-97EF-37D3379ACC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5B94A9C-E688-480A-A801-3B075EA5651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J20</xm:sqref>
        </x14:conditionalFormatting>
        <x14:conditionalFormatting xmlns:xm="http://schemas.microsoft.com/office/excel/2006/main">
          <x14:cfRule type="dataBar" id="{F745E4F9-938F-4F31-A858-68CD0CF795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9ED7ADA-727F-443F-B22C-BCD3496E781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J21:J22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Matrimonios-divorcios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 Córdova (SEPLADE,Analista De Información Estadistica)</dc:creator>
  <cp:lastModifiedBy>Ana Cristina Sánchez López (SEPLADE, Analista de Infor</cp:lastModifiedBy>
  <dcterms:created xsi:type="dcterms:W3CDTF">2015-06-05T18:19:34Z</dcterms:created>
  <dcterms:modified xsi:type="dcterms:W3CDTF">2025-07-08T19:52:06Z</dcterms:modified>
</cp:coreProperties>
</file>